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_xlnm.Print_Area" localSheetId="0">Sheet1!$B$1:$G$39</definedName>
    <definedName name="solver_eng" localSheetId="0" hidden="1">1</definedName>
    <definedName name="solver_neg" localSheetId="0" hidden="1">1</definedName>
    <definedName name="solver_num" localSheetId="0" hidden="1">0</definedName>
    <definedName name="solver_opt" localSheetId="0" hidden="1">Sheet1!#REF!</definedName>
    <definedName name="solver_typ" localSheetId="0" hidden="1">1</definedName>
    <definedName name="solver_val" localSheetId="0" hidden="1">0</definedName>
    <definedName name="solver_ver" localSheetId="0" hidden="1">3</definedName>
  </definedNames>
  <calcPr calcId="144525"/>
</workbook>
</file>

<file path=xl/calcChain.xml><?xml version="1.0" encoding="utf-8"?>
<calcChain xmlns="http://schemas.openxmlformats.org/spreadsheetml/2006/main">
  <c r="C31" i="1" l="1"/>
  <c r="C15" i="1"/>
  <c r="D36" i="1"/>
  <c r="C32" i="1"/>
  <c r="C16" i="1"/>
  <c r="D19" i="1"/>
  <c r="D37" i="1" l="1"/>
</calcChain>
</file>

<file path=xl/sharedStrings.xml><?xml version="1.0" encoding="utf-8"?>
<sst xmlns="http://schemas.openxmlformats.org/spreadsheetml/2006/main" count="49" uniqueCount="27">
  <si>
    <t>Input data:</t>
  </si>
  <si>
    <t>e.g. enter "6.375%" as "6.375"</t>
  </si>
  <si>
    <t>Results:</t>
  </si>
  <si>
    <t>www.markets-international.com                                             Copyright:  Markets International Ltd</t>
  </si>
  <si>
    <t>Annuities</t>
  </si>
  <si>
    <t>Number of payments per year</t>
  </si>
  <si>
    <t>e.g. enter "1" for annual, "12" for monthly etc.</t>
  </si>
  <si>
    <t>Number of years</t>
  </si>
  <si>
    <t>Initial cost to purchase the annuity</t>
  </si>
  <si>
    <t xml:space="preserve">First payment from the annuity </t>
  </si>
  <si>
    <t>Are payments at the start or end of each period?</t>
  </si>
  <si>
    <t>Ignore this number for a perpetual annuity</t>
  </si>
  <si>
    <t>Is the annuity a perpetual?</t>
  </si>
  <si>
    <t>NO</t>
  </si>
  <si>
    <t>END</t>
  </si>
  <si>
    <t>What is the initial cost of an annuity, for a given income stream?</t>
  </si>
  <si>
    <t>What is the income stream from an annuity, given the initial cost?</t>
  </si>
  <si>
    <t>The first income payment from the annuity</t>
  </si>
  <si>
    <t>The second income payment from the annuity</t>
  </si>
  <si>
    <t>Choose "NO" or "YES"</t>
  </si>
  <si>
    <t>Choose "END" or "START"</t>
  </si>
  <si>
    <t>YES</t>
  </si>
  <si>
    <t>START</t>
  </si>
  <si>
    <r>
      <t xml:space="preserve">(Do </t>
    </r>
    <r>
      <rPr>
        <b/>
        <sz val="11"/>
        <color theme="1"/>
        <rFont val="Calibri"/>
        <family val="2"/>
        <scheme val="minor"/>
      </rPr>
      <t>not</t>
    </r>
    <r>
      <rPr>
        <sz val="11"/>
        <color theme="1"/>
        <rFont val="Calibri"/>
        <family val="2"/>
        <scheme val="minor"/>
      </rPr>
      <t xml:space="preserve"> delete this part of the spreadsheet!)</t>
    </r>
  </si>
  <si>
    <t>Notes:</t>
  </si>
  <si>
    <t>For example, a growth rate of 3% per year which assumes compounding 12 times per year means a growth rate of 0.25% each month.</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</si>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</sst>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0%"/>
  </numFmts>
  <fonts count="15"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i/>
      <sz val="11"/>
      <color theme="1"/>
      <name val="Calibri"/>
      <family val="2"/>
      <scheme val="minor"/>
    </font>
    <font>
      <b/>
      <sz val="11"/>
      <color rgb="FF000000"/>
      <name val="Calibri"/>
      <family val="2"/>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2">
    <xf numFmtId="0" fontId="0" fillId="0" borderId="0"/>
    <xf numFmtId="0" fontId="2" fillId="2" borderId="1" applyNumberFormat="0" applyAlignment="0" applyProtection="0"/>
    <xf numFmtId="0" fontId="4" fillId="4" borderId="0"/>
    <xf numFmtId="0" fontId="7" fillId="3" borderId="0"/>
    <xf numFmtId="0" fontId="5" fillId="3" borderId="0"/>
    <xf numFmtId="0" fontId="10" fillId="3" borderId="0"/>
    <xf numFmtId="0" fontId="11" fillId="3" borderId="10" applyBorder="0"/>
    <xf numFmtId="0" fontId="9" fillId="4" borderId="0">
      <protection locked="0"/>
    </xf>
    <xf numFmtId="0" fontId="3" fillId="3" borderId="0"/>
    <xf numFmtId="0" fontId="8" fillId="3" borderId="0"/>
    <xf numFmtId="44" fontId="5" fillId="0" borderId="0" applyFont="0" applyFill="0" applyBorder="0" applyAlignment="0" applyProtection="0"/>
    <xf numFmtId="0" fontId="6" fillId="4" borderId="0"/>
  </cellStyleXfs>
  <cellXfs count="52">
    <xf numFmtId="0" fontId="0" fillId="0" borderId="0" xfId="0"/>
    <xf numFmtId="0" fontId="1" fillId="0" borderId="0" xfId="0" applyFont="1"/>
    <xf numFmtId="0" fontId="0" fillId="0" borderId="0" xfId="0" applyFont="1"/>
    <xf numFmtId="0" fontId="0" fillId="0" borderId="0" xfId="0"/>
    <xf numFmtId="0" fontId="5" fillId="3" borderId="0" xfId="4" applyBorder="1"/>
    <xf numFmtId="0" fontId="5" fillId="3" borderId="2" xfId="4" applyBorder="1"/>
    <xf numFmtId="0" fontId="5" fillId="3" borderId="3" xfId="4" applyBorder="1"/>
    <xf numFmtId="0" fontId="5" fillId="3" borderId="4" xfId="4" applyBorder="1"/>
    <xf numFmtId="0" fontId="5" fillId="3" borderId="5" xfId="4" applyBorder="1"/>
    <xf numFmtId="0" fontId="7" fillId="3" borderId="0" xfId="3" applyBorder="1"/>
    <xf numFmtId="0" fontId="5" fillId="3" borderId="6" xfId="4" applyBorder="1"/>
    <xf numFmtId="0" fontId="5" fillId="3" borderId="7" xfId="4" applyBorder="1"/>
    <xf numFmtId="0" fontId="5" fillId="3" borderId="8" xfId="4" applyBorder="1"/>
    <xf numFmtId="0" fontId="8" fillId="3" borderId="8" xfId="9" applyBorder="1"/>
    <xf numFmtId="0" fontId="3" fillId="3" borderId="3" xfId="8" applyBorder="1"/>
    <xf numFmtId="0" fontId="10" fillId="3" borderId="6" xfId="5" applyFont="1" applyBorder="1"/>
    <xf numFmtId="0" fontId="6" fillId="4" borderId="2" xfId="11" applyBorder="1"/>
    <xf numFmtId="0" fontId="6" fillId="4" borderId="7" xfId="11" applyBorder="1"/>
    <xf numFmtId="0" fontId="6" fillId="4" borderId="11" xfId="11" applyBorder="1"/>
    <xf numFmtId="0" fontId="13" fillId="3" borderId="6" xfId="4" applyFont="1" applyBorder="1"/>
    <xf numFmtId="4" fontId="4" fillId="4" borderId="12" xfId="2" applyNumberFormat="1" applyBorder="1" applyProtection="1"/>
    <xf numFmtId="4" fontId="4" fillId="4" borderId="4" xfId="2" applyNumberFormat="1" applyBorder="1" applyProtection="1"/>
    <xf numFmtId="4" fontId="4" fillId="4" borderId="9" xfId="2" applyNumberFormat="1" applyBorder="1" applyProtection="1"/>
    <xf numFmtId="0" fontId="0" fillId="5" borderId="14" xfId="0" applyFill="1" applyBorder="1"/>
    <xf numFmtId="0" fontId="6" fillId="4" borderId="0" xfId="11" applyBorder="1"/>
    <xf numFmtId="164" fontId="9" fillId="4" borderId="0" xfId="7" applyNumberFormat="1" applyBorder="1" applyAlignment="1" applyProtection="1">
      <alignment horizontal="right"/>
      <protection locked="0"/>
    </xf>
    <xf numFmtId="3" fontId="9" fillId="4" borderId="0" xfId="7" applyNumberFormat="1" applyBorder="1" applyProtection="1">
      <protection locked="0"/>
    </xf>
    <xf numFmtId="4" fontId="9" fillId="4" borderId="0" xfId="7" applyNumberFormat="1" applyBorder="1" applyProtection="1">
      <protection locked="0"/>
    </xf>
    <xf numFmtId="164" fontId="9" fillId="4" borderId="0" xfId="7" applyNumberFormat="1" applyBorder="1" applyProtection="1">
      <protection locked="0"/>
    </xf>
    <xf numFmtId="0" fontId="10" fillId="3" borderId="9" xfId="5" applyFont="1" applyBorder="1"/>
    <xf numFmtId="0" fontId="0" fillId="5" borderId="13" xfId="0" applyFont="1" applyFill="1" applyBorder="1"/>
    <xf numFmtId="0" fontId="0" fillId="5" borderId="15" xfId="0" applyFill="1" applyBorder="1"/>
    <xf numFmtId="0" fontId="11" fillId="3" borderId="0" xfId="6" applyBorder="1" applyAlignment="1">
      <alignment horizontal="right"/>
    </xf>
    <xf numFmtId="0" fontId="12" fillId="6" borderId="13" xfId="0" applyFont="1" applyFill="1" applyBorder="1" applyAlignment="1"/>
    <xf numFmtId="0" fontId="0" fillId="0" borderId="0" xfId="0" applyFont="1" applyFill="1" applyBorder="1"/>
    <xf numFmtId="0" fontId="0" fillId="0" borderId="0" xfId="0" applyFill="1" applyBorder="1"/>
    <xf numFmtId="0" fontId="12" fillId="6" borderId="4" xfId="0" applyFont="1" applyFill="1" applyBorder="1" applyAlignment="1"/>
    <xf numFmtId="0" fontId="0" fillId="6" borderId="14" xfId="0" applyFont="1" applyFill="1" applyBorder="1" applyAlignment="1">
      <alignment wrapText="1"/>
    </xf>
    <xf numFmtId="0" fontId="0" fillId="0" borderId="14" xfId="0" applyBorder="1" applyAlignment="1">
      <alignment wrapText="1"/>
    </xf>
    <xf numFmtId="0" fontId="0" fillId="0" borderId="15" xfId="0" applyBorder="1" applyAlignment="1">
      <alignment wrapText="1"/>
    </xf>
    <xf numFmtId="0" fontId="0" fillId="6" borderId="6" xfId="0" applyFont="1" applyFill="1" applyBorder="1" applyAlignment="1">
      <alignment wrapText="1"/>
    </xf>
    <xf numFmtId="0" fontId="0" fillId="0" borderId="6" xfId="0" applyBorder="1" applyAlignment="1">
      <alignment wrapText="1"/>
    </xf>
    <xf numFmtId="0" fontId="0" fillId="0" borderId="9" xfId="0" applyBorder="1" applyAlignment="1">
      <alignment wrapText="1"/>
    </xf>
    <xf numFmtId="0" fontId="14" fillId="5" borderId="2" xfId="0" applyFont="1" applyFill="1" applyBorder="1" applyAlignment="1">
      <alignment horizontal="center" vertical="top" wrapText="1"/>
    </xf>
    <xf numFmtId="0" fontId="14" fillId="5" borderId="3" xfId="0" applyFont="1" applyFill="1" applyBorder="1" applyAlignment="1">
      <alignment horizontal="center" vertical="top"/>
    </xf>
    <xf numFmtId="0" fontId="14" fillId="5" borderId="4" xfId="0" applyFont="1" applyFill="1" applyBorder="1" applyAlignment="1">
      <alignment horizontal="center" vertical="top"/>
    </xf>
    <xf numFmtId="0" fontId="14" fillId="5" borderId="5" xfId="0" applyFont="1" applyFill="1" applyBorder="1" applyAlignment="1">
      <alignment horizontal="center" vertical="top"/>
    </xf>
    <xf numFmtId="0" fontId="14" fillId="5" borderId="0" xfId="0" applyFont="1" applyFill="1" applyBorder="1" applyAlignment="1">
      <alignment horizontal="center" vertical="top"/>
    </xf>
    <xf numFmtId="0" fontId="14" fillId="5" borderId="6" xfId="0" applyFont="1" applyFill="1" applyBorder="1" applyAlignment="1">
      <alignment horizontal="center" vertical="top"/>
    </xf>
    <xf numFmtId="0" fontId="14" fillId="5" borderId="7" xfId="0" applyFont="1" applyFill="1" applyBorder="1" applyAlignment="1">
      <alignment horizontal="center" vertical="top"/>
    </xf>
    <xf numFmtId="0" fontId="14" fillId="5" borderId="8" xfId="0" applyFont="1" applyFill="1" applyBorder="1" applyAlignment="1">
      <alignment horizontal="center" vertical="top"/>
    </xf>
    <xf numFmtId="0" fontId="14" fillId="5" borderId="9" xfId="0" applyFont="1" applyFill="1" applyBorder="1" applyAlignment="1">
      <alignment horizontal="center" vertical="top"/>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rkets-international.com/" TargetMode="External"/><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tabSelected="1" zoomScaleNormal="100" workbookViewId="0">
      <selection activeCell="D10" sqref="D10"/>
    </sheetView>
  </sheetViews>
  <sheetFormatPr defaultRowHeight="15" x14ac:dyDescent="0.25"/>
  <cols>
    <col min="1" max="1" width="3.42578125" customWidth="1"/>
    <col min="3" max="3" width="71.42578125" customWidth="1"/>
    <col min="4" max="4" width="17.140625" customWidth="1"/>
    <col min="5" max="5" width="5" customWidth="1"/>
    <col min="6" max="6" width="42.7109375" customWidth="1"/>
    <col min="7" max="7" width="40.28515625" customWidth="1"/>
    <col min="8" max="8" width="36.140625" bestFit="1" customWidth="1"/>
  </cols>
  <sheetData>
    <row r="1" spans="2:7" s="3" customFormat="1" x14ac:dyDescent="0.25">
      <c r="B1" s="43" t="s">
        <v>26</v>
      </c>
      <c r="C1" s="44"/>
      <c r="D1" s="44"/>
      <c r="E1" s="44"/>
      <c r="F1" s="45"/>
    </row>
    <row r="2" spans="2:7" s="3" customFormat="1" x14ac:dyDescent="0.25">
      <c r="B2" s="46"/>
      <c r="C2" s="47"/>
      <c r="D2" s="47"/>
      <c r="E2" s="47"/>
      <c r="F2" s="48"/>
    </row>
    <row r="3" spans="2:7" s="3" customFormat="1" x14ac:dyDescent="0.25">
      <c r="B3" s="46"/>
      <c r="C3" s="47"/>
      <c r="D3" s="47"/>
      <c r="E3" s="47"/>
      <c r="F3" s="48"/>
    </row>
    <row r="4" spans="2:7" s="3" customFormat="1" ht="15.75" thickBot="1" x14ac:dyDescent="0.3">
      <c r="B4" s="49"/>
      <c r="C4" s="50"/>
      <c r="D4" s="50"/>
      <c r="E4" s="50"/>
      <c r="F4" s="51"/>
    </row>
    <row r="5" spans="2:7" s="2" customFormat="1" ht="15.75" thickBot="1" x14ac:dyDescent="0.3">
      <c r="C5" s="1"/>
      <c r="D5" s="3"/>
      <c r="G5" s="3"/>
    </row>
    <row r="6" spans="2:7" s="2" customFormat="1" ht="21" x14ac:dyDescent="0.35">
      <c r="B6" s="5"/>
      <c r="C6" s="14" t="s">
        <v>4</v>
      </c>
      <c r="D6" s="6"/>
      <c r="E6" s="6"/>
      <c r="F6" s="7"/>
      <c r="G6" s="33" t="s">
        <v>24</v>
      </c>
    </row>
    <row r="7" spans="2:7" s="2" customFormat="1" ht="21" x14ac:dyDescent="0.35">
      <c r="B7" s="8"/>
      <c r="C7" s="9" t="s">
        <v>15</v>
      </c>
      <c r="D7" s="4"/>
      <c r="E7" s="4"/>
      <c r="F7" s="10"/>
      <c r="G7" s="37" t="s">
        <v>25</v>
      </c>
    </row>
    <row r="8" spans="2:7" x14ac:dyDescent="0.25">
      <c r="B8" s="8"/>
      <c r="C8" s="4"/>
      <c r="D8" s="4"/>
      <c r="E8" s="4"/>
      <c r="F8" s="10"/>
      <c r="G8" s="38"/>
    </row>
    <row r="9" spans="2:7" ht="18.75" x14ac:dyDescent="0.3">
      <c r="B9" s="8"/>
      <c r="C9" s="4"/>
      <c r="D9" s="32" t="s">
        <v>0</v>
      </c>
      <c r="E9" s="4"/>
      <c r="F9" s="10"/>
      <c r="G9" s="38"/>
    </row>
    <row r="10" spans="2:7" s="3" customFormat="1" ht="15.75" thickBot="1" x14ac:dyDescent="0.3">
      <c r="B10" s="8"/>
      <c r="C10" s="24" t="s">
        <v>12</v>
      </c>
      <c r="D10" s="25" t="s">
        <v>13</v>
      </c>
      <c r="E10" s="4"/>
      <c r="F10" s="15" t="s">
        <v>19</v>
      </c>
      <c r="G10" s="39"/>
    </row>
    <row r="11" spans="2:7" x14ac:dyDescent="0.25">
      <c r="B11" s="8"/>
      <c r="C11" s="24" t="s">
        <v>7</v>
      </c>
      <c r="D11" s="26">
        <v>10</v>
      </c>
      <c r="E11" s="4"/>
      <c r="F11" s="19" t="s">
        <v>11</v>
      </c>
    </row>
    <row r="12" spans="2:7" x14ac:dyDescent="0.25">
      <c r="B12" s="8"/>
      <c r="C12" s="24" t="s">
        <v>5</v>
      </c>
      <c r="D12" s="26">
        <v>1</v>
      </c>
      <c r="E12" s="4"/>
      <c r="F12" s="15" t="s">
        <v>6</v>
      </c>
    </row>
    <row r="13" spans="2:7" x14ac:dyDescent="0.25">
      <c r="B13" s="8"/>
      <c r="C13" s="24" t="s">
        <v>10</v>
      </c>
      <c r="D13" s="25" t="s">
        <v>14</v>
      </c>
      <c r="E13" s="4"/>
      <c r="F13" s="15" t="s">
        <v>20</v>
      </c>
    </row>
    <row r="14" spans="2:7" x14ac:dyDescent="0.25">
      <c r="B14" s="8"/>
      <c r="C14" s="24" t="s">
        <v>9</v>
      </c>
      <c r="D14" s="27">
        <v>5000</v>
      </c>
      <c r="E14" s="4"/>
      <c r="F14" s="10"/>
      <c r="G14" s="3"/>
    </row>
    <row r="15" spans="2:7" x14ac:dyDescent="0.25">
      <c r="B15" s="8"/>
      <c r="C15" s="24" t="str">
        <f>CONCATENATE("Growth rate per year of the payments (assumes compounding ",TEXT(D12,"#")," times per year)")</f>
        <v>Growth rate per year of the payments (assumes compounding 1 times per year)</v>
      </c>
      <c r="D15" s="28">
        <v>0</v>
      </c>
      <c r="E15" s="4"/>
      <c r="F15" s="15" t="s">
        <v>1</v>
      </c>
      <c r="G15" s="3"/>
    </row>
    <row r="16" spans="2:7" x14ac:dyDescent="0.25">
      <c r="B16" s="8"/>
      <c r="C16" s="24" t="str">
        <f>CONCATENATE("Yield per year (assumes compounding ",TEXT(D12,"#")," times per year)")</f>
        <v>Yield per year (assumes compounding 1 times per year)</v>
      </c>
      <c r="D16" s="28">
        <v>0.06</v>
      </c>
      <c r="E16" s="4"/>
      <c r="F16" s="15" t="s">
        <v>1</v>
      </c>
      <c r="G16" s="3"/>
    </row>
    <row r="17" spans="2:7" x14ac:dyDescent="0.25">
      <c r="B17" s="8"/>
      <c r="C17" s="4"/>
      <c r="D17" s="4"/>
      <c r="E17" s="4"/>
      <c r="F17" s="15"/>
    </row>
    <row r="18" spans="2:7" ht="19.5" thickBot="1" x14ac:dyDescent="0.35">
      <c r="B18" s="8"/>
      <c r="C18" s="4"/>
      <c r="D18" s="32" t="s">
        <v>2</v>
      </c>
      <c r="E18" s="4"/>
      <c r="F18" s="15"/>
    </row>
    <row r="19" spans="2:7" ht="15.75" thickBot="1" x14ac:dyDescent="0.3">
      <c r="B19" s="8"/>
      <c r="C19" s="18" t="s">
        <v>8</v>
      </c>
      <c r="D19" s="20">
        <f>IF(ISBLANK(D10),"perpetual or not?",IF(ISBLANK(D13),"payments at end or start?",IF(D10="yes",IF(D13="end",D14*D12/(D16-D15),(1+D16/D12)*D14*D12/(D16-D15)),IF(D13="end",D14*D12/(D16-D15)*(1-(1+D15/D12)^(D11*D12)/(1+D16/D12)^(D11*D12)),(1+D16/D12)*D14*D12/(D16-D15)*(1-(1+D15/D12)^(D11*D12)/(1+D16/D12)^(D11*D12))))))</f>
        <v>36800.435257073514</v>
      </c>
      <c r="E19" s="4"/>
      <c r="F19" s="15"/>
    </row>
    <row r="20" spans="2:7" x14ac:dyDescent="0.25">
      <c r="B20" s="8"/>
      <c r="C20" s="4"/>
      <c r="D20" s="4"/>
      <c r="E20" s="4"/>
      <c r="F20" s="15"/>
    </row>
    <row r="21" spans="2:7" ht="15.75" thickBot="1" x14ac:dyDescent="0.3">
      <c r="B21" s="11"/>
      <c r="C21" s="13" t="s">
        <v>3</v>
      </c>
      <c r="D21" s="13"/>
      <c r="E21" s="13"/>
      <c r="F21" s="29"/>
    </row>
    <row r="22" spans="2:7" ht="15.75" thickBot="1" x14ac:dyDescent="0.3"/>
    <row r="23" spans="2:7" ht="21" x14ac:dyDescent="0.35">
      <c r="B23" s="5"/>
      <c r="C23" s="14" t="s">
        <v>4</v>
      </c>
      <c r="D23" s="6"/>
      <c r="E23" s="6"/>
      <c r="F23" s="7"/>
      <c r="G23" s="36" t="s">
        <v>24</v>
      </c>
    </row>
    <row r="24" spans="2:7" ht="21" x14ac:dyDescent="0.35">
      <c r="B24" s="8"/>
      <c r="C24" s="9" t="s">
        <v>16</v>
      </c>
      <c r="D24" s="4"/>
      <c r="E24" s="4"/>
      <c r="F24" s="10"/>
      <c r="G24" s="40" t="s">
        <v>25</v>
      </c>
    </row>
    <row r="25" spans="2:7" x14ac:dyDescent="0.25">
      <c r="B25" s="8"/>
      <c r="C25" s="4"/>
      <c r="D25" s="4"/>
      <c r="E25" s="4"/>
      <c r="F25" s="10"/>
      <c r="G25" s="41"/>
    </row>
    <row r="26" spans="2:7" ht="18.75" x14ac:dyDescent="0.3">
      <c r="B26" s="8"/>
      <c r="C26" s="4"/>
      <c r="D26" s="32" t="s">
        <v>0</v>
      </c>
      <c r="E26" s="4"/>
      <c r="F26" s="10"/>
      <c r="G26" s="41"/>
    </row>
    <row r="27" spans="2:7" ht="15.75" thickBot="1" x14ac:dyDescent="0.3">
      <c r="B27" s="8"/>
      <c r="C27" s="24" t="s">
        <v>12</v>
      </c>
      <c r="D27" s="25" t="s">
        <v>13</v>
      </c>
      <c r="E27" s="4"/>
      <c r="F27" s="15" t="s">
        <v>19</v>
      </c>
      <c r="G27" s="42"/>
    </row>
    <row r="28" spans="2:7" x14ac:dyDescent="0.25">
      <c r="B28" s="8"/>
      <c r="C28" s="24" t="s">
        <v>7</v>
      </c>
      <c r="D28" s="26">
        <v>25</v>
      </c>
      <c r="E28" s="4"/>
      <c r="F28" s="19" t="s">
        <v>11</v>
      </c>
    </row>
    <row r="29" spans="2:7" x14ac:dyDescent="0.25">
      <c r="B29" s="8"/>
      <c r="C29" s="24" t="s">
        <v>5</v>
      </c>
      <c r="D29" s="26">
        <v>1</v>
      </c>
      <c r="E29" s="4"/>
      <c r="F29" s="15" t="s">
        <v>6</v>
      </c>
    </row>
    <row r="30" spans="2:7" x14ac:dyDescent="0.25">
      <c r="B30" s="8"/>
      <c r="C30" s="24" t="s">
        <v>10</v>
      </c>
      <c r="D30" s="25" t="s">
        <v>14</v>
      </c>
      <c r="E30" s="4"/>
      <c r="F30" s="15" t="s">
        <v>20</v>
      </c>
    </row>
    <row r="31" spans="2:7" x14ac:dyDescent="0.25">
      <c r="B31" s="8"/>
      <c r="C31" s="24" t="str">
        <f>CONCATENATE("Growth rate per year of the payments (assumes compounding ",TEXT(D28,"#")," times per year)")</f>
        <v>Growth rate per year of the payments (assumes compounding 25 times per year)</v>
      </c>
      <c r="D31" s="28">
        <v>0.04</v>
      </c>
      <c r="E31" s="4"/>
      <c r="F31" s="10"/>
    </row>
    <row r="32" spans="2:7" x14ac:dyDescent="0.25">
      <c r="B32" s="8"/>
      <c r="C32" s="24" t="str">
        <f>CONCATENATE("Yield per year (assumes compounding ",TEXT(D28,"#")," times per year)")</f>
        <v>Yield per year (assumes compounding 25 times per year)</v>
      </c>
      <c r="D32" s="28">
        <v>0</v>
      </c>
      <c r="E32" s="4"/>
      <c r="F32" s="15" t="s">
        <v>1</v>
      </c>
    </row>
    <row r="33" spans="2:7" x14ac:dyDescent="0.25">
      <c r="B33" s="8"/>
      <c r="C33" s="24" t="s">
        <v>8</v>
      </c>
      <c r="D33" s="27">
        <v>250000</v>
      </c>
      <c r="E33" s="4"/>
      <c r="F33" s="15" t="s">
        <v>1</v>
      </c>
    </row>
    <row r="34" spans="2:7" s="3" customFormat="1" x14ac:dyDescent="0.25">
      <c r="B34" s="8"/>
      <c r="C34" s="4"/>
      <c r="D34" s="4"/>
      <c r="E34" s="4"/>
      <c r="F34" s="15"/>
    </row>
    <row r="35" spans="2:7" ht="19.5" thickBot="1" x14ac:dyDescent="0.35">
      <c r="B35" s="8"/>
      <c r="C35" s="4"/>
      <c r="D35" s="32" t="s">
        <v>2</v>
      </c>
      <c r="E35" s="4"/>
      <c r="F35" s="15"/>
      <c r="G35" s="34"/>
    </row>
    <row r="36" spans="2:7" x14ac:dyDescent="0.25">
      <c r="B36" s="8"/>
      <c r="C36" s="16" t="s">
        <v>17</v>
      </c>
      <c r="D36" s="21">
        <f>IF(ISBLANK(D27),"perpetual or not?",IF(ISBLANK(D30),"payments at end or start?",IF(D27="yes",IF(D30="end",D33*(D32-D31)/D29,D33*(D32-D31)/D29/(1+D32/D29)),IF(D30="end",D33*((D32-D31)/D29)/(1-(1+D31/D29)^(D28*D29)/(1+D32/D29)^(D28*D29)),D33*((D32-D31)/D29)/(1-(1+D31/D29)^(D28*D29)/(1+D32/D29)^(D28*D29))/(1+D32/D29)))))</f>
        <v>6002.9906966136414</v>
      </c>
      <c r="E36" s="4"/>
      <c r="F36" s="15"/>
      <c r="G36" s="35"/>
    </row>
    <row r="37" spans="2:7" s="3" customFormat="1" ht="15.75" thickBot="1" x14ac:dyDescent="0.3">
      <c r="B37" s="8"/>
      <c r="C37" s="17" t="s">
        <v>18</v>
      </c>
      <c r="D37" s="22">
        <f>D36*(1+D31/D29)</f>
        <v>6243.1103244781871</v>
      </c>
      <c r="E37" s="4"/>
      <c r="F37" s="15"/>
      <c r="G37" s="35"/>
    </row>
    <row r="38" spans="2:7" s="3" customFormat="1" x14ac:dyDescent="0.25">
      <c r="B38" s="8"/>
      <c r="C38" s="4"/>
      <c r="D38" s="4"/>
      <c r="E38" s="4"/>
      <c r="F38" s="15"/>
      <c r="G38" s="35"/>
    </row>
    <row r="39" spans="2:7" s="3" customFormat="1" ht="15.75" thickBot="1" x14ac:dyDescent="0.3">
      <c r="B39" s="11"/>
      <c r="C39" s="13" t="s">
        <v>3</v>
      </c>
      <c r="D39" s="13"/>
      <c r="E39" s="12"/>
      <c r="F39" s="29"/>
      <c r="G39" s="35"/>
    </row>
    <row r="40" spans="2:7" ht="15.75" thickBot="1" x14ac:dyDescent="0.3"/>
    <row r="41" spans="2:7" x14ac:dyDescent="0.25">
      <c r="G41" s="30" t="s">
        <v>23</v>
      </c>
    </row>
    <row r="42" spans="2:7" x14ac:dyDescent="0.25">
      <c r="G42" s="23" t="s">
        <v>13</v>
      </c>
    </row>
    <row r="43" spans="2:7" x14ac:dyDescent="0.25">
      <c r="G43" s="23" t="s">
        <v>21</v>
      </c>
    </row>
    <row r="44" spans="2:7" x14ac:dyDescent="0.25">
      <c r="G44" s="23" t="s">
        <v>14</v>
      </c>
    </row>
    <row r="45" spans="2:7" ht="15.75" thickBot="1" x14ac:dyDescent="0.3">
      <c r="G45" s="31" t="s">
        <v>22</v>
      </c>
    </row>
  </sheetData>
  <sheetProtection sheet="1" objects="1" scenarios="1" selectLockedCells="1"/>
  <mergeCells count="3">
    <mergeCell ref="G7:G10"/>
    <mergeCell ref="G24:G27"/>
    <mergeCell ref="B1:F4"/>
  </mergeCells>
  <dataValidations count="6">
    <dataValidation type="custom" allowBlank="1" showInputMessage="1" showErrorMessage="1" errorTitle="Is this a perpetual?" error="With a perpetual annuity, the yield must be higher than the growth rate." sqref="D16">
      <formula1>IF(AND(D10="yes",D16&lt;=D15),FALSE,TRUE)</formula1>
    </dataValidation>
    <dataValidation type="custom" allowBlank="1" showInputMessage="1" showErrorMessage="1" errorTitle="Is this a perpetual?" error="With a perpetual annuity, the yield must be higher than the growth rate." sqref="D32">
      <formula1>IF(AND(D27="yes",D32&lt;=D31),FALSE,TRUE)</formula1>
    </dataValidation>
    <dataValidation type="list" showInputMessage="1" showErrorMessage="1" errorTitle="Perpetual?" error="You must choose 'yes' or 'no'" sqref="D10">
      <formula1>G42:G43</formula1>
    </dataValidation>
    <dataValidation type="list" showInputMessage="1" showErrorMessage="1" errorTitle="Timing of cashflow" error="You must choose 'start' or 'end'_x000a_" sqref="D13">
      <formula1>G44:G45</formula1>
    </dataValidation>
    <dataValidation type="list" showInputMessage="1" showErrorMessage="1" errorTitle="Perpetual?" error="You must choose 'yes' or 'no'" sqref="D27">
      <formula1>G42:G43</formula1>
    </dataValidation>
    <dataValidation type="list" showInputMessage="1" showErrorMessage="1" errorTitle="Timing of cashflow" error="You must choose 'start' or 'end'_x000a_" sqref="D30">
      <formula1>G44:G45</formula1>
    </dataValidation>
  </dataValidations>
  <hyperlinks>
    <hyperlink ref="C21" r:id="rId1" display="www.markets-international.com"/>
    <hyperlink ref="C39" r:id="rId2" display="www.markets-international.com"/>
  </hyperlinks>
  <printOptions horizontalCentered="1"/>
  <pageMargins left="0" right="0" top="0.74803149606299213" bottom="0.74803149606299213" header="0.31496062992125984" footer="0.31496062992125984"/>
  <pageSetup paperSize="9" scale="5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2011-12-02T11:30:20Z</cp:lastPrinted>
  <dcterms:created xsi:type="dcterms:W3CDTF">2011-01-13T14:26:35Z</dcterms:created>
  <dcterms:modified xsi:type="dcterms:W3CDTF">2011-12-02T11:31:00Z</dcterms:modified>
</cp:coreProperties>
</file>